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905D7900-1724-4062-B937-88F98AF1D14D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ciones" sheetId="1" r:id="rId1"/>
    <sheet name="Equipo" sheetId="2" r:id="rId2"/>
    <sheet name="Códigos y festivos" sheetId="3" r:id="rId3"/>
  </sheets>
  <definedNames>
    <definedName name="AbsenceCodes">'Códigos y festivos'!$A$5:$A$11</definedName>
    <definedName name="AbsenceNames">'Códigos y festivos'!$B$5:$B$11</definedName>
    <definedName name="_xlnm.Print_Area" localSheetId="2">'Códigos y festivos'!$A$1:$D$45</definedName>
    <definedName name="_xlnm.Print_Area" localSheetId="1">Equipo!$A$1:$AR$38</definedName>
    <definedName name="_xlnm.Print_Area" localSheetId="0">Instrucciones!$A$1:$C$13</definedName>
    <definedName name="Holidays">'Códigos y festivos'!$A$16:$A$45</definedName>
    <definedName name="_xlnm.Print_Titles" localSheetId="1">Equipo!$8:$9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A34" i="2"/>
  <c r="AR29" i="2"/>
  <c r="AQ29" i="2"/>
  <c r="AP29" i="2"/>
  <c r="AO29" i="2"/>
  <c r="AN29" i="2"/>
  <c r="AM29" i="2"/>
  <c r="AL29" i="2"/>
  <c r="AK29" i="2"/>
  <c r="AJ29" i="2"/>
  <c r="AI29" i="2"/>
  <c r="AR28" i="2"/>
  <c r="AQ28" i="2"/>
  <c r="AP28" i="2"/>
  <c r="AO28" i="2"/>
  <c r="AN28" i="2"/>
  <c r="AM28" i="2"/>
  <c r="AL28" i="2"/>
  <c r="AK28" i="2"/>
  <c r="AJ28" i="2"/>
  <c r="AI28" i="2"/>
  <c r="AR27" i="2"/>
  <c r="AQ27" i="2"/>
  <c r="AP27" i="2"/>
  <c r="AO27" i="2"/>
  <c r="AN27" i="2"/>
  <c r="AM27" i="2"/>
  <c r="AL27" i="2"/>
  <c r="AK27" i="2"/>
  <c r="AJ27" i="2"/>
  <c r="AI27" i="2"/>
  <c r="AR26" i="2"/>
  <c r="AQ26" i="2"/>
  <c r="AP26" i="2"/>
  <c r="AO26" i="2"/>
  <c r="AN26" i="2"/>
  <c r="AM26" i="2"/>
  <c r="AL26" i="2"/>
  <c r="AK26" i="2"/>
  <c r="AJ26" i="2"/>
  <c r="AI26" i="2"/>
  <c r="AR25" i="2"/>
  <c r="AQ25" i="2"/>
  <c r="AP25" i="2"/>
  <c r="AO25" i="2"/>
  <c r="AN25" i="2"/>
  <c r="AM25" i="2"/>
  <c r="AL25" i="2"/>
  <c r="AK25" i="2"/>
  <c r="AJ25" i="2"/>
  <c r="AI25" i="2"/>
  <c r="AR24" i="2"/>
  <c r="AQ24" i="2"/>
  <c r="AP24" i="2"/>
  <c r="AO24" i="2"/>
  <c r="AN24" i="2"/>
  <c r="AM24" i="2"/>
  <c r="AL24" i="2"/>
  <c r="AK24" i="2"/>
  <c r="AJ24" i="2"/>
  <c r="AI24" i="2"/>
  <c r="AR23" i="2"/>
  <c r="AQ23" i="2"/>
  <c r="AP23" i="2"/>
  <c r="AO23" i="2"/>
  <c r="AN23" i="2"/>
  <c r="AM23" i="2"/>
  <c r="AL23" i="2"/>
  <c r="AK23" i="2"/>
  <c r="AJ23" i="2"/>
  <c r="AI23" i="2"/>
  <c r="AR22" i="2"/>
  <c r="AQ22" i="2"/>
  <c r="AP22" i="2"/>
  <c r="AO22" i="2"/>
  <c r="AN22" i="2"/>
  <c r="AM22" i="2"/>
  <c r="AL22" i="2"/>
  <c r="AK22" i="2"/>
  <c r="AJ22" i="2"/>
  <c r="AI22" i="2"/>
  <c r="AR21" i="2"/>
  <c r="AQ21" i="2"/>
  <c r="AP21" i="2"/>
  <c r="AO21" i="2"/>
  <c r="AN21" i="2"/>
  <c r="AM21" i="2"/>
  <c r="AL21" i="2"/>
  <c r="AK21" i="2"/>
  <c r="AJ21" i="2"/>
  <c r="AI21" i="2"/>
  <c r="AR20" i="2"/>
  <c r="AQ20" i="2"/>
  <c r="AP20" i="2"/>
  <c r="AO20" i="2"/>
  <c r="AN20" i="2"/>
  <c r="AM20" i="2"/>
  <c r="AL20" i="2"/>
  <c r="AK20" i="2"/>
  <c r="AJ20" i="2"/>
  <c r="AI20" i="2"/>
  <c r="AR19" i="2"/>
  <c r="AQ19" i="2"/>
  <c r="AP19" i="2"/>
  <c r="AO19" i="2"/>
  <c r="AN19" i="2"/>
  <c r="AM19" i="2"/>
  <c r="AL19" i="2"/>
  <c r="AK19" i="2"/>
  <c r="AJ19" i="2"/>
  <c r="AI19" i="2"/>
  <c r="AR18" i="2"/>
  <c r="AQ18" i="2"/>
  <c r="AP18" i="2"/>
  <c r="AO18" i="2"/>
  <c r="AN18" i="2"/>
  <c r="AM18" i="2"/>
  <c r="AL18" i="2"/>
  <c r="AK18" i="2"/>
  <c r="AJ18" i="2"/>
  <c r="AI18" i="2"/>
  <c r="AR17" i="2"/>
  <c r="AQ17" i="2"/>
  <c r="AP17" i="2"/>
  <c r="AO17" i="2"/>
  <c r="AN17" i="2"/>
  <c r="AM17" i="2"/>
  <c r="AL17" i="2"/>
  <c r="AK17" i="2"/>
  <c r="AJ17" i="2"/>
  <c r="AI17" i="2"/>
  <c r="AR16" i="2"/>
  <c r="AQ16" i="2"/>
  <c r="AP16" i="2"/>
  <c r="AO16" i="2"/>
  <c r="AN16" i="2"/>
  <c r="AM16" i="2"/>
  <c r="AL16" i="2"/>
  <c r="AK16" i="2"/>
  <c r="AJ16" i="2"/>
  <c r="AI16" i="2"/>
  <c r="AR15" i="2"/>
  <c r="AQ15" i="2"/>
  <c r="AP15" i="2"/>
  <c r="AO15" i="2"/>
  <c r="AN15" i="2"/>
  <c r="AM15" i="2"/>
  <c r="AL15" i="2"/>
  <c r="AK15" i="2"/>
  <c r="AJ15" i="2"/>
  <c r="AI15" i="2"/>
  <c r="AR14" i="2"/>
  <c r="AQ14" i="2"/>
  <c r="AP14" i="2"/>
  <c r="AO14" i="2"/>
  <c r="AN14" i="2"/>
  <c r="AM14" i="2"/>
  <c r="AL14" i="2"/>
  <c r="AK14" i="2"/>
  <c r="AJ14" i="2"/>
  <c r="AI14" i="2"/>
  <c r="AR13" i="2"/>
  <c r="AQ13" i="2"/>
  <c r="AP13" i="2"/>
  <c r="AO13" i="2"/>
  <c r="AN13" i="2"/>
  <c r="AM13" i="2"/>
  <c r="AL13" i="2"/>
  <c r="AK13" i="2"/>
  <c r="AJ13" i="2"/>
  <c r="AI13" i="2"/>
  <c r="AR12" i="2"/>
  <c r="AQ12" i="2"/>
  <c r="AP12" i="2"/>
  <c r="AO12" i="2"/>
  <c r="AN12" i="2"/>
  <c r="AM12" i="2"/>
  <c r="AL12" i="2"/>
  <c r="AK12" i="2"/>
  <c r="AJ12" i="2"/>
  <c r="AI12" i="2"/>
  <c r="AR11" i="2"/>
  <c r="AQ11" i="2"/>
  <c r="AP11" i="2"/>
  <c r="AO11" i="2"/>
  <c r="AN11" i="2"/>
  <c r="AM11" i="2"/>
  <c r="AL11" i="2"/>
  <c r="AK11" i="2"/>
  <c r="AJ11" i="2"/>
  <c r="AI11" i="2"/>
  <c r="AR10" i="2"/>
  <c r="AR30" i="2" s="1"/>
  <c r="AQ10" i="2"/>
  <c r="AQ30" i="2" s="1"/>
  <c r="AP10" i="2"/>
  <c r="AP30" i="2" s="1"/>
  <c r="AO10" i="2"/>
  <c r="AO30" i="2" s="1"/>
  <c r="AN10" i="2"/>
  <c r="AN30" i="2" s="1"/>
  <c r="AM10" i="2"/>
  <c r="AM30" i="2" s="1"/>
  <c r="AL10" i="2"/>
  <c r="AL30" i="2" s="1"/>
  <c r="AK10" i="2"/>
  <c r="AK30" i="2" s="1"/>
  <c r="AJ10" i="2"/>
  <c r="AJ30" i="2" s="1"/>
  <c r="J34" i="2" s="1"/>
  <c r="AI10" i="2"/>
  <c r="AI30" i="2" s="1"/>
  <c r="D34" i="2" s="1"/>
  <c r="AR8" i="2"/>
  <c r="AQ8" i="2"/>
  <c r="AP8" i="2"/>
  <c r="AO8" i="2"/>
  <c r="AN8" i="2"/>
  <c r="AM8" i="2"/>
  <c r="AL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AC4" i="2"/>
  <c r="A17" i="3" l="1"/>
  <c r="A16" i="3"/>
  <c r="P34" i="2"/>
  <c r="AB34" i="2"/>
  <c r="AH30" i="2"/>
  <c r="AH9" i="2"/>
  <c r="AG30" i="2"/>
  <c r="AG9" i="2"/>
  <c r="AF30" i="2"/>
  <c r="AF9" i="2"/>
  <c r="AE30" i="2"/>
  <c r="AE9" i="2"/>
  <c r="AD30" i="2"/>
  <c r="AD9" i="2"/>
  <c r="AC30" i="2"/>
  <c r="AC9" i="2"/>
  <c r="AB30" i="2"/>
  <c r="AB9" i="2"/>
  <c r="AA30" i="2"/>
  <c r="AA9" i="2"/>
  <c r="Z30" i="2"/>
  <c r="Z9" i="2"/>
  <c r="Y30" i="2"/>
  <c r="Y9" i="2"/>
  <c r="X30" i="2"/>
  <c r="X9" i="2"/>
  <c r="W30" i="2"/>
  <c r="W9" i="2"/>
  <c r="V30" i="2"/>
  <c r="V9" i="2"/>
  <c r="U9" i="2"/>
  <c r="U30" i="2"/>
  <c r="T30" i="2"/>
  <c r="T9" i="2"/>
  <c r="S30" i="2"/>
  <c r="S9" i="2"/>
  <c r="R30" i="2"/>
  <c r="R9" i="2"/>
  <c r="Q30" i="2"/>
  <c r="Q9" i="2"/>
  <c r="P30" i="2"/>
  <c r="P9" i="2"/>
  <c r="O30" i="2"/>
  <c r="O9" i="2"/>
  <c r="N30" i="2"/>
  <c r="N9" i="2"/>
  <c r="M30" i="2"/>
  <c r="M9" i="2"/>
  <c r="L9" i="2"/>
  <c r="L30" i="2"/>
  <c r="K30" i="2"/>
  <c r="K9" i="2"/>
  <c r="J9" i="2"/>
  <c r="J30" i="2"/>
  <c r="I9" i="2"/>
  <c r="I30" i="2"/>
  <c r="H30" i="2"/>
  <c r="H9" i="2"/>
  <c r="G30" i="2"/>
  <c r="G9" i="2"/>
  <c r="F30" i="2"/>
  <c r="F9" i="2"/>
  <c r="E30" i="2"/>
  <c r="E9" i="2"/>
  <c r="D30" i="2"/>
  <c r="D9" i="2"/>
  <c r="V34" i="2"/>
</calcChain>
</file>

<file path=xl/sharedStrings.xml><?xml version="1.0" encoding="utf-8"?>
<sst xmlns="http://schemas.openxmlformats.org/spreadsheetml/2006/main" count="66" uniqueCount="65">
  <si>
    <t>Hoja de horas para varios empleados</t>
  </si>
  <si>
    <t>Plantilla gratuita de NoBadge  ·  celdas violeta claro = rellenar  ·  celdas grises = calculadas, no sobrescribir</t>
  </si>
  <si>
    <t>Empresa / departamento</t>
  </si>
  <si>
    <t>Mes (1-12)</t>
  </si>
  <si>
    <t>Año</t>
  </si>
  <si>
    <t>Para cada día escribe las horas trabajadas (p. ej. 7,5) o un código de ausencia: V = Vacaciones · P = Permiso · B = Baja médica · C = Compensación de horas · AT = Accidente de trabajo · PN = Permiso por nacimiento · D = Descanso. Gris = sábado y domingo, violeta = festivos.</t>
  </si>
  <si>
    <t>#</t>
  </si>
  <si>
    <t>Empleado/a</t>
  </si>
  <si>
    <t>H/día</t>
  </si>
  <si>
    <t>Horas
totales</t>
  </si>
  <si>
    <t>Horas
extra</t>
  </si>
  <si>
    <t>Días
trabajados</t>
  </si>
  <si>
    <t>Total</t>
  </si>
  <si>
    <t>Resumen del equipo</t>
  </si>
  <si>
    <t>Empleados</t>
  </si>
  <si>
    <t>Horas trabajadas</t>
  </si>
  <si>
    <t>Horas extra</t>
  </si>
  <si>
    <t>Días trabajados</t>
  </si>
  <si>
    <t>Ausencias (días)</t>
  </si>
  <si>
    <t>Tasa de ausencia</t>
  </si>
  <si>
    <t>ausencias (sin descansos) / (días trabajados + ausencias)</t>
  </si>
  <si>
    <t>Trabajador y empresa confirman que las horas indicadas son las realmente trabajadas.</t>
  </si>
  <si>
    <t>Firma de la empresa: ______________________________</t>
  </si>
  <si>
    <t>Fecha: ____ / ____ / ________</t>
  </si>
  <si>
    <t>¿Cansado de rellenarlo a mano? NoBadge registra los fichajes por GPS o código QR desde el móvil y exporta el mes a Excel. 5,04 € por usuario activo al mes, prueba gratis de 15 días: nobadge.eu/es</t>
  </si>
  <si>
    <t>Cómo se usa</t>
  </si>
  <si>
    <t>1. Mes y equipo</t>
  </si>
  <si>
    <t>Escribe mes y año, luego los nombres (hasta 20) y las horas ordinarias por día de cada persona (columna H/día).</t>
  </si>
  <si>
    <t>2. Horas o código</t>
  </si>
  <si>
    <t>En cada día escribe las horas trabajadas (p. ej. 8 o 7,5) o un código de ausencia. Las celdas solo aceptan números de 0 a 24 o los códigos de la hoja Códigos y festivos.</t>
  </si>
  <si>
    <t>3. Totales por persona</t>
  </si>
  <si>
    <t>A la derecha: horas totales, horas extra (por encima de H/día cada día), días trabajados y días por tipo de ausencia.</t>
  </si>
  <si>
    <t>Festivos y fin de semana</t>
  </si>
  <si>
    <t>Sábados y domingos aparecen en gris, festivos en violeta. Escribe los festivos de tu país, comunidad o localidad en la hoja "Códigos y festivos".</t>
  </si>
  <si>
    <t>Imprimir</t>
  </si>
  <si>
    <t>La hoja se imprime en A4 horizontal, una página de ancho, con la cabecera de la tabla repetida. Abajo están las líneas para las firmas.</t>
  </si>
  <si>
    <t>Celdas violeta claro = rellenar. Celdas grises = se calculan solas: no escribas encima.</t>
  </si>
  <si>
    <t>Nota</t>
  </si>
  <si>
    <t>Las normas sobre el registro de jornada cambian de un país a otro. Esta hoja es un registro interno: consulta con tu asesoría laboral qué registros debes llevar y cuánto tiempo conservarlos.</t>
  </si>
  <si>
    <t>Códigos y festivos</t>
  </si>
  <si>
    <t>Códigos de ausencia</t>
  </si>
  <si>
    <t>Código</t>
  </si>
  <si>
    <t>Significado</t>
  </si>
  <si>
    <t>V</t>
  </si>
  <si>
    <t>Vacaciones</t>
  </si>
  <si>
    <t>Puedes cambiar códigos y descripciones: los desplegables y los totales se actualizan solos.</t>
  </si>
  <si>
    <t>P</t>
  </si>
  <si>
    <t>Permiso</t>
  </si>
  <si>
    <t>B</t>
  </si>
  <si>
    <t>Baja médica</t>
  </si>
  <si>
    <t>C</t>
  </si>
  <si>
    <t>Compensación de horas</t>
  </si>
  <si>
    <t>AT</t>
  </si>
  <si>
    <t>Accidente de trabajo</t>
  </si>
  <si>
    <t>PN</t>
  </si>
  <si>
    <t>Permiso por nacimiento</t>
  </si>
  <si>
    <t>D</t>
  </si>
  <si>
    <t>Descanso</t>
  </si>
  <si>
    <t>Festivos</t>
  </si>
  <si>
    <t>Año de los festivos</t>
  </si>
  <si>
    <t>Fecha</t>
  </si>
  <si>
    <t>Festivo</t>
  </si>
  <si>
    <t>Año Nuevo</t>
  </si>
  <si>
    <t>Los festivos cambian según el país y la comunidad o región. Hay dos ejemplos; añade en las filas libres los que te correspondan (se resaltan en el registro).</t>
  </si>
  <si>
    <t>Navidad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</si>
</sst>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;\-General;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9"/>
      <color rgb="FF6D28D9"/>
      <name val="Calibri"/>
    </font>
    <font>
      <b/>
      <sz val="10"/>
      <color rgb="FF1F2937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shrinkToFit="1"/>
    </xf>
    <xf numFmtId="0" fontId="7" fillId="7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0" fontId="8" fillId="3" borderId="2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6">
    <dxf>
      <fill>
        <patternFill patternType="solid">
          <fgColor rgb="FFE5E7EB"/>
          <bgColor rgb="FFE5E7EB"/>
        </patternFill>
      </fill>
    </dxf>
    <dxf>
      <fill>
        <patternFill patternType="solid">
          <fgColor rgb="FFEDE9FE"/>
          <bgColor rgb="FFEDE9FE"/>
        </patternFill>
      </fill>
    </dxf>
    <dxf>
      <font>
        <b/>
        <color rgb="FF6D28D9"/>
      </font>
    </dxf>
    <dxf>
      <fill>
        <patternFill patternType="solid">
          <fgColor rgb="FFD1D5DB"/>
          <bgColor rgb="FFD1D5DB"/>
        </patternFill>
      </fill>
    </dxf>
    <dxf>
      <fill>
        <patternFill patternType="solid">
          <fgColor rgb="FF9CA3AF"/>
          <bgColor rgb="FF9CA3AF"/>
        </patternFill>
      </fill>
    </dxf>
    <dxf>
      <fill>
        <patternFill patternType="solid">
          <fgColor rgb="FF4C1D95"/>
          <bgColor rgb="FF4C1D9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25" t="s">
        <v>0</v>
      </c>
      <c r="B1" s="25"/>
      <c r="C1" s="25"/>
    </row>
    <row r="3" spans="1:3" x14ac:dyDescent="0.3">
      <c r="A3" s="30" t="s">
        <v>25</v>
      </c>
      <c r="B3" s="30"/>
      <c r="C3" s="30"/>
    </row>
    <row r="4" spans="1:3" ht="21" customHeight="1" x14ac:dyDescent="0.3">
      <c r="B4" s="1" t="s">
        <v>26</v>
      </c>
      <c r="C4" s="2" t="s">
        <v>27</v>
      </c>
    </row>
    <row r="5" spans="1:3" ht="36" customHeight="1" x14ac:dyDescent="0.3">
      <c r="B5" s="1" t="s">
        <v>28</v>
      </c>
      <c r="C5" s="2" t="s">
        <v>29</v>
      </c>
    </row>
    <row r="6" spans="1:3" ht="21" customHeight="1" x14ac:dyDescent="0.3">
      <c r="B6" s="1" t="s">
        <v>30</v>
      </c>
      <c r="C6" s="2" t="s">
        <v>31</v>
      </c>
    </row>
    <row r="7" spans="1:3" ht="36" customHeight="1" x14ac:dyDescent="0.3">
      <c r="B7" s="1" t="s">
        <v>32</v>
      </c>
      <c r="C7" s="2" t="s">
        <v>33</v>
      </c>
    </row>
    <row r="8" spans="1:3" ht="36" customHeight="1" x14ac:dyDescent="0.3">
      <c r="B8" s="1" t="s">
        <v>34</v>
      </c>
      <c r="C8" s="2" t="s">
        <v>35</v>
      </c>
    </row>
    <row r="10" spans="1:3" ht="22.05" customHeight="1" x14ac:dyDescent="0.3">
      <c r="B10" s="33" t="s">
        <v>36</v>
      </c>
      <c r="C10" s="31"/>
    </row>
    <row r="12" spans="1:3" x14ac:dyDescent="0.3">
      <c r="A12" s="30" t="s">
        <v>37</v>
      </c>
      <c r="B12" s="30"/>
      <c r="C12" s="30"/>
    </row>
    <row r="13" spans="1:3" ht="36" customHeight="1" x14ac:dyDescent="0.3">
      <c r="B13" s="24" t="s">
        <v>38</v>
      </c>
      <c r="C13" s="24"/>
    </row>
  </sheetData>
  <mergeCells count="5">
    <mergeCell ref="B13:C13"/>
    <mergeCell ref="A1:C1"/>
    <mergeCell ref="B10:C10"/>
    <mergeCell ref="A3:C3"/>
    <mergeCell ref="A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41"/>
  <sheetViews>
    <sheetView showGridLines="0" tabSelected="1" workbookViewId="0">
      <pane xSplit="3" ySplit="9" topLeftCell="D10" activePane="bottomRight" state="frozen"/>
      <selection pane="topRight"/>
      <selection pane="bottomLeft"/>
      <selection pane="bottomRight" sqref="A1:AR1"/>
    </sheetView>
  </sheetViews>
  <sheetFormatPr defaultRowHeight="14.4" x14ac:dyDescent="0.3"/>
  <cols>
    <col min="1" max="1" width="4" customWidth="1"/>
    <col min="2" max="2" width="24" customWidth="1"/>
    <col min="3" max="3" width="7" customWidth="1"/>
    <col min="4" max="34" width="4.5546875" customWidth="1"/>
    <col min="35" max="37" width="8" customWidth="1"/>
    <col min="38" max="44" width="6" customWidth="1"/>
  </cols>
  <sheetData>
    <row r="1" spans="1:44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</row>
    <row r="2" spans="1:44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4" spans="1:44" ht="25.95" customHeight="1" x14ac:dyDescent="0.3">
      <c r="A4" s="27" t="s">
        <v>2</v>
      </c>
      <c r="B4" s="27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27" t="s">
        <v>3</v>
      </c>
      <c r="P4" s="27"/>
      <c r="Q4" s="27"/>
      <c r="R4" s="27"/>
      <c r="S4" s="27"/>
      <c r="T4" s="22">
        <v>11</v>
      </c>
      <c r="U4" s="22"/>
      <c r="V4" s="27" t="s">
        <v>4</v>
      </c>
      <c r="W4" s="27"/>
      <c r="X4" s="27"/>
      <c r="Y4" s="22">
        <v>2026</v>
      </c>
      <c r="Z4" s="22"/>
      <c r="AA4" s="22"/>
      <c r="AC4" s="20" t="str">
        <f>IF(AND(ISNUMBER($T$4),$T$4&gt;=1,$T$4&lt;=12),CHOOSE($T$4,"Enero","Febrero","Marzo","Abril","Mayo","Junio","Julio","Agosto","Septiembre","Octubre","Noviembre","Diciembre")&amp;" "&amp;$Y$4,"")</f>
        <v>Noviembre 2026</v>
      </c>
      <c r="AD4" s="20"/>
      <c r="AE4" s="20"/>
      <c r="AF4" s="20"/>
      <c r="AG4" s="20"/>
      <c r="AH4" s="20"/>
      <c r="AI4" s="20"/>
      <c r="AJ4" s="20"/>
      <c r="AK4" s="20"/>
    </row>
    <row r="6" spans="1:44" ht="30" customHeight="1" x14ac:dyDescent="0.3">
      <c r="A6" s="26" t="s">
        <v>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8" spans="1:44" ht="19.95" customHeight="1" x14ac:dyDescent="0.3">
      <c r="A8" s="19" t="s">
        <v>6</v>
      </c>
      <c r="B8" s="19" t="s">
        <v>7</v>
      </c>
      <c r="C8" s="19" t="s">
        <v>8</v>
      </c>
      <c r="D8" s="6">
        <f>IF(1&lt;=DAY(DATE($Y$4,$T$4+1,0)),1,"")</f>
        <v>1</v>
      </c>
      <c r="E8" s="6">
        <f>IF(2&lt;=DAY(DATE($Y$4,$T$4+1,0)),2,"")</f>
        <v>2</v>
      </c>
      <c r="F8" s="6">
        <f>IF(3&lt;=DAY(DATE($Y$4,$T$4+1,0)),3,"")</f>
        <v>3</v>
      </c>
      <c r="G8" s="6">
        <f>IF(4&lt;=DAY(DATE($Y$4,$T$4+1,0)),4,"")</f>
        <v>4</v>
      </c>
      <c r="H8" s="6">
        <f>IF(5&lt;=DAY(DATE($Y$4,$T$4+1,0)),5,"")</f>
        <v>5</v>
      </c>
      <c r="I8" s="6">
        <f>IF(6&lt;=DAY(DATE($Y$4,$T$4+1,0)),6,"")</f>
        <v>6</v>
      </c>
      <c r="J8" s="6">
        <f>IF(7&lt;=DAY(DATE($Y$4,$T$4+1,0)),7,"")</f>
        <v>7</v>
      </c>
      <c r="K8" s="6">
        <f>IF(8&lt;=DAY(DATE($Y$4,$T$4+1,0)),8,"")</f>
        <v>8</v>
      </c>
      <c r="L8" s="6">
        <f>IF(9&lt;=DAY(DATE($Y$4,$T$4+1,0)),9,"")</f>
        <v>9</v>
      </c>
      <c r="M8" s="6">
        <f>IF(10&lt;=DAY(DATE($Y$4,$T$4+1,0)),10,"")</f>
        <v>10</v>
      </c>
      <c r="N8" s="6">
        <f>IF(11&lt;=DAY(DATE($Y$4,$T$4+1,0)),11,"")</f>
        <v>11</v>
      </c>
      <c r="O8" s="6">
        <f>IF(12&lt;=DAY(DATE($Y$4,$T$4+1,0)),12,"")</f>
        <v>12</v>
      </c>
      <c r="P8" s="6">
        <f>IF(13&lt;=DAY(DATE($Y$4,$T$4+1,0)),13,"")</f>
        <v>13</v>
      </c>
      <c r="Q8" s="6">
        <f>IF(14&lt;=DAY(DATE($Y$4,$T$4+1,0)),14,"")</f>
        <v>14</v>
      </c>
      <c r="R8" s="6">
        <f>IF(15&lt;=DAY(DATE($Y$4,$T$4+1,0)),15,"")</f>
        <v>15</v>
      </c>
      <c r="S8" s="6">
        <f>IF(16&lt;=DAY(DATE($Y$4,$T$4+1,0)),16,"")</f>
        <v>16</v>
      </c>
      <c r="T8" s="6">
        <f>IF(17&lt;=DAY(DATE($Y$4,$T$4+1,0)),17,"")</f>
        <v>17</v>
      </c>
      <c r="U8" s="6">
        <f>IF(18&lt;=DAY(DATE($Y$4,$T$4+1,0)),18,"")</f>
        <v>18</v>
      </c>
      <c r="V8" s="6">
        <f>IF(19&lt;=DAY(DATE($Y$4,$T$4+1,0)),19,"")</f>
        <v>19</v>
      </c>
      <c r="W8" s="6">
        <f>IF(20&lt;=DAY(DATE($Y$4,$T$4+1,0)),20,"")</f>
        <v>20</v>
      </c>
      <c r="X8" s="6">
        <f>IF(21&lt;=DAY(DATE($Y$4,$T$4+1,0)),21,"")</f>
        <v>21</v>
      </c>
      <c r="Y8" s="6">
        <f>IF(22&lt;=DAY(DATE($Y$4,$T$4+1,0)),22,"")</f>
        <v>22</v>
      </c>
      <c r="Z8" s="6">
        <f>IF(23&lt;=DAY(DATE($Y$4,$T$4+1,0)),23,"")</f>
        <v>23</v>
      </c>
      <c r="AA8" s="6">
        <f>IF(24&lt;=DAY(DATE($Y$4,$T$4+1,0)),24,"")</f>
        <v>24</v>
      </c>
      <c r="AB8" s="6">
        <f>IF(25&lt;=DAY(DATE($Y$4,$T$4+1,0)),25,"")</f>
        <v>25</v>
      </c>
      <c r="AC8" s="6">
        <f>IF(26&lt;=DAY(DATE($Y$4,$T$4+1,0)),26,"")</f>
        <v>26</v>
      </c>
      <c r="AD8" s="6">
        <f>IF(27&lt;=DAY(DATE($Y$4,$T$4+1,0)),27,"")</f>
        <v>27</v>
      </c>
      <c r="AE8" s="6">
        <f>IF(28&lt;=DAY(DATE($Y$4,$T$4+1,0)),28,"")</f>
        <v>28</v>
      </c>
      <c r="AF8" s="6">
        <f>IF(29&lt;=DAY(DATE($Y$4,$T$4+1,0)),29,"")</f>
        <v>29</v>
      </c>
      <c r="AG8" s="6">
        <f>IF(30&lt;=DAY(DATE($Y$4,$T$4+1,0)),30,"")</f>
        <v>30</v>
      </c>
      <c r="AH8" s="6" t="str">
        <f>IF(31&lt;=DAY(DATE($Y$4,$T$4+1,0)),31,"")</f>
        <v/>
      </c>
      <c r="AI8" s="18" t="s">
        <v>9</v>
      </c>
      <c r="AJ8" s="18" t="s">
        <v>10</v>
      </c>
      <c r="AK8" s="18" t="s">
        <v>11</v>
      </c>
      <c r="AL8" s="18" t="str">
        <f>INDEX(AbsenceCodes,1)</f>
        <v>V</v>
      </c>
      <c r="AM8" s="18" t="str">
        <f>INDEX(AbsenceCodes,2)</f>
        <v>P</v>
      </c>
      <c r="AN8" s="18" t="str">
        <f>INDEX(AbsenceCodes,3)</f>
        <v>B</v>
      </c>
      <c r="AO8" s="18" t="str">
        <f>INDEX(AbsenceCodes,4)</f>
        <v>C</v>
      </c>
      <c r="AP8" s="18" t="str">
        <f>INDEX(AbsenceCodes,5)</f>
        <v>AT</v>
      </c>
      <c r="AQ8" s="18" t="str">
        <f>INDEX(AbsenceCodes,6)</f>
        <v>PN</v>
      </c>
      <c r="AR8" s="18" t="str">
        <f>INDEX(AbsenceCodes,7)</f>
        <v>D</v>
      </c>
    </row>
    <row r="9" spans="1:44" ht="19.95" customHeight="1" x14ac:dyDescent="0.3">
      <c r="A9" s="19"/>
      <c r="B9" s="19"/>
      <c r="C9" s="19"/>
      <c r="D9" s="5" t="str">
        <f t="shared" ref="D9:AH9" si="0">IF(D$8="","",CHOOSE(WEEKDAY(DATE($Y$4,$T$4,D$8),2),"L","M","X","J","V","S","D"))</f>
        <v>D</v>
      </c>
      <c r="E9" s="5" t="str">
        <f t="shared" si="0"/>
        <v>L</v>
      </c>
      <c r="F9" s="5" t="str">
        <f t="shared" si="0"/>
        <v>M</v>
      </c>
      <c r="G9" s="5" t="str">
        <f t="shared" si="0"/>
        <v>X</v>
      </c>
      <c r="H9" s="5" t="str">
        <f t="shared" si="0"/>
        <v>J</v>
      </c>
      <c r="I9" s="5" t="str">
        <f t="shared" si="0"/>
        <v>V</v>
      </c>
      <c r="J9" s="5" t="str">
        <f t="shared" si="0"/>
        <v>S</v>
      </c>
      <c r="K9" s="5" t="str">
        <f t="shared" si="0"/>
        <v>D</v>
      </c>
      <c r="L9" s="5" t="str">
        <f t="shared" si="0"/>
        <v>L</v>
      </c>
      <c r="M9" s="5" t="str">
        <f t="shared" si="0"/>
        <v>M</v>
      </c>
      <c r="N9" s="5" t="str">
        <f t="shared" si="0"/>
        <v>X</v>
      </c>
      <c r="O9" s="5" t="str">
        <f t="shared" si="0"/>
        <v>J</v>
      </c>
      <c r="P9" s="5" t="str">
        <f t="shared" si="0"/>
        <v>V</v>
      </c>
      <c r="Q9" s="5" t="str">
        <f t="shared" si="0"/>
        <v>S</v>
      </c>
      <c r="R9" s="5" t="str">
        <f t="shared" si="0"/>
        <v>D</v>
      </c>
      <c r="S9" s="5" t="str">
        <f t="shared" si="0"/>
        <v>L</v>
      </c>
      <c r="T9" s="5" t="str">
        <f t="shared" si="0"/>
        <v>M</v>
      </c>
      <c r="U9" s="5" t="str">
        <f t="shared" si="0"/>
        <v>X</v>
      </c>
      <c r="V9" s="5" t="str">
        <f t="shared" si="0"/>
        <v>J</v>
      </c>
      <c r="W9" s="5" t="str">
        <f t="shared" si="0"/>
        <v>V</v>
      </c>
      <c r="X9" s="5" t="str">
        <f t="shared" si="0"/>
        <v>S</v>
      </c>
      <c r="Y9" s="5" t="str">
        <f t="shared" si="0"/>
        <v>D</v>
      </c>
      <c r="Z9" s="5" t="str">
        <f t="shared" si="0"/>
        <v>L</v>
      </c>
      <c r="AA9" s="5" t="str">
        <f t="shared" si="0"/>
        <v>M</v>
      </c>
      <c r="AB9" s="5" t="str">
        <f t="shared" si="0"/>
        <v>X</v>
      </c>
      <c r="AC9" s="5" t="str">
        <f t="shared" si="0"/>
        <v>J</v>
      </c>
      <c r="AD9" s="5" t="str">
        <f t="shared" si="0"/>
        <v>V</v>
      </c>
      <c r="AE9" s="5" t="str">
        <f t="shared" si="0"/>
        <v>S</v>
      </c>
      <c r="AF9" s="5" t="str">
        <f t="shared" si="0"/>
        <v>D</v>
      </c>
      <c r="AG9" s="5" t="str">
        <f t="shared" si="0"/>
        <v>L</v>
      </c>
      <c r="AH9" s="5" t="str">
        <f t="shared" si="0"/>
        <v/>
      </c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x14ac:dyDescent="0.3">
      <c r="A10" s="7">
        <v>1</v>
      </c>
      <c r="B10" s="4"/>
      <c r="C10" s="8">
        <v>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7" t="str">
        <f t="shared" ref="AI10:AI29" si="1">IF(OR(B10&lt;&gt;"",COUNTA(D10:AH10)&gt;0),SUM(D10:AH10),"")</f>
        <v/>
      </c>
      <c r="AJ10" s="7" t="str">
        <f t="shared" ref="AJ10:AJ29" si="2">IF(OR(B10&lt;&gt;"",COUNTA(D10:AH10)&gt;0),SUMIF(D10:AH10,"&gt;"&amp;C10)-COUNTIF(D10:AH10,"&gt;"&amp;C10)*C10,"")</f>
        <v/>
      </c>
      <c r="AK10" s="9" t="str">
        <f t="shared" ref="AK10:AK29" si="3">IF(OR(B10&lt;&gt;"",COUNTA(D10:AH10)&gt;0),COUNTIF(D10:AH10,"&gt;0"),"")</f>
        <v/>
      </c>
      <c r="AL10" s="9" t="str">
        <f t="shared" ref="AL10:AL29" si="4">IF(OR(B10&lt;&gt;"",COUNTA(D10:AH10)&gt;0),COUNTIF($D10:$AH10,INDEX(AbsenceCodes,1)),"")</f>
        <v/>
      </c>
      <c r="AM10" s="9" t="str">
        <f t="shared" ref="AM10:AM29" si="5">IF(OR(B10&lt;&gt;"",COUNTA(D10:AH10)&gt;0),COUNTIF($D10:$AH10,INDEX(AbsenceCodes,2)),"")</f>
        <v/>
      </c>
      <c r="AN10" s="9" t="str">
        <f t="shared" ref="AN10:AN29" si="6">IF(OR(B10&lt;&gt;"",COUNTA(D10:AH10)&gt;0),COUNTIF($D10:$AH10,INDEX(AbsenceCodes,3)),"")</f>
        <v/>
      </c>
      <c r="AO10" s="9" t="str">
        <f t="shared" ref="AO10:AO29" si="7">IF(OR(B10&lt;&gt;"",COUNTA(D10:AH10)&gt;0),COUNTIF($D10:$AH10,INDEX(AbsenceCodes,4)),"")</f>
        <v/>
      </c>
      <c r="AP10" s="9" t="str">
        <f t="shared" ref="AP10:AP29" si="8">IF(OR(B10&lt;&gt;"",COUNTA(D10:AH10)&gt;0),COUNTIF($D10:$AH10,INDEX(AbsenceCodes,5)),"")</f>
        <v/>
      </c>
      <c r="AQ10" s="9" t="str">
        <f t="shared" ref="AQ10:AQ29" si="9">IF(OR(B10&lt;&gt;"",COUNTA(D10:AH10)&gt;0),COUNTIF($D10:$AH10,INDEX(AbsenceCodes,6)),"")</f>
        <v/>
      </c>
      <c r="AR10" s="9" t="str">
        <f t="shared" ref="AR10:AR29" si="10">IF(OR(B10&lt;&gt;"",COUNTA(D10:AH10)&gt;0),COUNTIF($D10:$AH10,INDEX(AbsenceCodes,7)),"")</f>
        <v/>
      </c>
    </row>
    <row r="11" spans="1:44" x14ac:dyDescent="0.3">
      <c r="A11" s="7">
        <v>2</v>
      </c>
      <c r="B11" s="4"/>
      <c r="C11" s="8">
        <v>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7" t="str">
        <f t="shared" si="1"/>
        <v/>
      </c>
      <c r="AJ11" s="7" t="str">
        <f t="shared" si="2"/>
        <v/>
      </c>
      <c r="AK11" s="9" t="str">
        <f t="shared" si="3"/>
        <v/>
      </c>
      <c r="AL11" s="9" t="str">
        <f t="shared" si="4"/>
        <v/>
      </c>
      <c r="AM11" s="9" t="str">
        <f t="shared" si="5"/>
        <v/>
      </c>
      <c r="AN11" s="9" t="str">
        <f t="shared" si="6"/>
        <v/>
      </c>
      <c r="AO11" s="9" t="str">
        <f t="shared" si="7"/>
        <v/>
      </c>
      <c r="AP11" s="9" t="str">
        <f t="shared" si="8"/>
        <v/>
      </c>
      <c r="AQ11" s="9" t="str">
        <f t="shared" si="9"/>
        <v/>
      </c>
      <c r="AR11" s="9" t="str">
        <f t="shared" si="10"/>
        <v/>
      </c>
    </row>
    <row r="12" spans="1:44" x14ac:dyDescent="0.3">
      <c r="A12" s="7">
        <v>3</v>
      </c>
      <c r="B12" s="4"/>
      <c r="C12" s="8">
        <v>8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7" t="str">
        <f t="shared" si="1"/>
        <v/>
      </c>
      <c r="AJ12" s="7" t="str">
        <f t="shared" si="2"/>
        <v/>
      </c>
      <c r="AK12" s="9" t="str">
        <f t="shared" si="3"/>
        <v/>
      </c>
      <c r="AL12" s="9" t="str">
        <f t="shared" si="4"/>
        <v/>
      </c>
      <c r="AM12" s="9" t="str">
        <f t="shared" si="5"/>
        <v/>
      </c>
      <c r="AN12" s="9" t="str">
        <f t="shared" si="6"/>
        <v/>
      </c>
      <c r="AO12" s="9" t="str">
        <f t="shared" si="7"/>
        <v/>
      </c>
      <c r="AP12" s="9" t="str">
        <f t="shared" si="8"/>
        <v/>
      </c>
      <c r="AQ12" s="9" t="str">
        <f t="shared" si="9"/>
        <v/>
      </c>
      <c r="AR12" s="9" t="str">
        <f t="shared" si="10"/>
        <v/>
      </c>
    </row>
    <row r="13" spans="1:44" x14ac:dyDescent="0.3">
      <c r="A13" s="7">
        <v>4</v>
      </c>
      <c r="B13" s="4"/>
      <c r="C13" s="8">
        <v>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7" t="str">
        <f t="shared" si="1"/>
        <v/>
      </c>
      <c r="AJ13" s="7" t="str">
        <f t="shared" si="2"/>
        <v/>
      </c>
      <c r="AK13" s="9" t="str">
        <f t="shared" si="3"/>
        <v/>
      </c>
      <c r="AL13" s="9" t="str">
        <f t="shared" si="4"/>
        <v/>
      </c>
      <c r="AM13" s="9" t="str">
        <f t="shared" si="5"/>
        <v/>
      </c>
      <c r="AN13" s="9" t="str">
        <f t="shared" si="6"/>
        <v/>
      </c>
      <c r="AO13" s="9" t="str">
        <f t="shared" si="7"/>
        <v/>
      </c>
      <c r="AP13" s="9" t="str">
        <f t="shared" si="8"/>
        <v/>
      </c>
      <c r="AQ13" s="9" t="str">
        <f t="shared" si="9"/>
        <v/>
      </c>
      <c r="AR13" s="9" t="str">
        <f t="shared" si="10"/>
        <v/>
      </c>
    </row>
    <row r="14" spans="1:44" x14ac:dyDescent="0.3">
      <c r="A14" s="7">
        <v>5</v>
      </c>
      <c r="B14" s="4"/>
      <c r="C14" s="8">
        <v>8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7" t="str">
        <f t="shared" si="1"/>
        <v/>
      </c>
      <c r="AJ14" s="7" t="str">
        <f t="shared" si="2"/>
        <v/>
      </c>
      <c r="AK14" s="9" t="str">
        <f t="shared" si="3"/>
        <v/>
      </c>
      <c r="AL14" s="9" t="str">
        <f t="shared" si="4"/>
        <v/>
      </c>
      <c r="AM14" s="9" t="str">
        <f t="shared" si="5"/>
        <v/>
      </c>
      <c r="AN14" s="9" t="str">
        <f t="shared" si="6"/>
        <v/>
      </c>
      <c r="AO14" s="9" t="str">
        <f t="shared" si="7"/>
        <v/>
      </c>
      <c r="AP14" s="9" t="str">
        <f t="shared" si="8"/>
        <v/>
      </c>
      <c r="AQ14" s="9" t="str">
        <f t="shared" si="9"/>
        <v/>
      </c>
      <c r="AR14" s="9" t="str">
        <f t="shared" si="10"/>
        <v/>
      </c>
    </row>
    <row r="15" spans="1:44" x14ac:dyDescent="0.3">
      <c r="A15" s="7">
        <v>6</v>
      </c>
      <c r="B15" s="4"/>
      <c r="C15" s="8">
        <v>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7" t="str">
        <f t="shared" si="1"/>
        <v/>
      </c>
      <c r="AJ15" s="7" t="str">
        <f t="shared" si="2"/>
        <v/>
      </c>
      <c r="AK15" s="9" t="str">
        <f t="shared" si="3"/>
        <v/>
      </c>
      <c r="AL15" s="9" t="str">
        <f t="shared" si="4"/>
        <v/>
      </c>
      <c r="AM15" s="9" t="str">
        <f t="shared" si="5"/>
        <v/>
      </c>
      <c r="AN15" s="9" t="str">
        <f t="shared" si="6"/>
        <v/>
      </c>
      <c r="AO15" s="9" t="str">
        <f t="shared" si="7"/>
        <v/>
      </c>
      <c r="AP15" s="9" t="str">
        <f t="shared" si="8"/>
        <v/>
      </c>
      <c r="AQ15" s="9" t="str">
        <f t="shared" si="9"/>
        <v/>
      </c>
      <c r="AR15" s="9" t="str">
        <f t="shared" si="10"/>
        <v/>
      </c>
    </row>
    <row r="16" spans="1:44" x14ac:dyDescent="0.3">
      <c r="A16" s="7">
        <v>7</v>
      </c>
      <c r="B16" s="4"/>
      <c r="C16" s="8">
        <v>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7" t="str">
        <f t="shared" si="1"/>
        <v/>
      </c>
      <c r="AJ16" s="7" t="str">
        <f t="shared" si="2"/>
        <v/>
      </c>
      <c r="AK16" s="9" t="str">
        <f t="shared" si="3"/>
        <v/>
      </c>
      <c r="AL16" s="9" t="str">
        <f t="shared" si="4"/>
        <v/>
      </c>
      <c r="AM16" s="9" t="str">
        <f t="shared" si="5"/>
        <v/>
      </c>
      <c r="AN16" s="9" t="str">
        <f t="shared" si="6"/>
        <v/>
      </c>
      <c r="AO16" s="9" t="str">
        <f t="shared" si="7"/>
        <v/>
      </c>
      <c r="AP16" s="9" t="str">
        <f t="shared" si="8"/>
        <v/>
      </c>
      <c r="AQ16" s="9" t="str">
        <f t="shared" si="9"/>
        <v/>
      </c>
      <c r="AR16" s="9" t="str">
        <f t="shared" si="10"/>
        <v/>
      </c>
    </row>
    <row r="17" spans="1:44" x14ac:dyDescent="0.3">
      <c r="A17" s="7">
        <v>8</v>
      </c>
      <c r="B17" s="4"/>
      <c r="C17" s="8">
        <v>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7" t="str">
        <f t="shared" si="1"/>
        <v/>
      </c>
      <c r="AJ17" s="7" t="str">
        <f t="shared" si="2"/>
        <v/>
      </c>
      <c r="AK17" s="9" t="str">
        <f t="shared" si="3"/>
        <v/>
      </c>
      <c r="AL17" s="9" t="str">
        <f t="shared" si="4"/>
        <v/>
      </c>
      <c r="AM17" s="9" t="str">
        <f t="shared" si="5"/>
        <v/>
      </c>
      <c r="AN17" s="9" t="str">
        <f t="shared" si="6"/>
        <v/>
      </c>
      <c r="AO17" s="9" t="str">
        <f t="shared" si="7"/>
        <v/>
      </c>
      <c r="AP17" s="9" t="str">
        <f t="shared" si="8"/>
        <v/>
      </c>
      <c r="AQ17" s="9" t="str">
        <f t="shared" si="9"/>
        <v/>
      </c>
      <c r="AR17" s="9" t="str">
        <f t="shared" si="10"/>
        <v/>
      </c>
    </row>
    <row r="18" spans="1:44" x14ac:dyDescent="0.3">
      <c r="A18" s="7">
        <v>9</v>
      </c>
      <c r="B18" s="4"/>
      <c r="C18" s="8">
        <v>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7" t="str">
        <f t="shared" si="1"/>
        <v/>
      </c>
      <c r="AJ18" s="7" t="str">
        <f t="shared" si="2"/>
        <v/>
      </c>
      <c r="AK18" s="9" t="str">
        <f t="shared" si="3"/>
        <v/>
      </c>
      <c r="AL18" s="9" t="str">
        <f t="shared" si="4"/>
        <v/>
      </c>
      <c r="AM18" s="9" t="str">
        <f t="shared" si="5"/>
        <v/>
      </c>
      <c r="AN18" s="9" t="str">
        <f t="shared" si="6"/>
        <v/>
      </c>
      <c r="AO18" s="9" t="str">
        <f t="shared" si="7"/>
        <v/>
      </c>
      <c r="AP18" s="9" t="str">
        <f t="shared" si="8"/>
        <v/>
      </c>
      <c r="AQ18" s="9" t="str">
        <f t="shared" si="9"/>
        <v/>
      </c>
      <c r="AR18" s="9" t="str">
        <f t="shared" si="10"/>
        <v/>
      </c>
    </row>
    <row r="19" spans="1:44" x14ac:dyDescent="0.3">
      <c r="A19" s="7">
        <v>10</v>
      </c>
      <c r="B19" s="4"/>
      <c r="C19" s="8">
        <v>8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7" t="str">
        <f t="shared" si="1"/>
        <v/>
      </c>
      <c r="AJ19" s="7" t="str">
        <f t="shared" si="2"/>
        <v/>
      </c>
      <c r="AK19" s="9" t="str">
        <f t="shared" si="3"/>
        <v/>
      </c>
      <c r="AL19" s="9" t="str">
        <f t="shared" si="4"/>
        <v/>
      </c>
      <c r="AM19" s="9" t="str">
        <f t="shared" si="5"/>
        <v/>
      </c>
      <c r="AN19" s="9" t="str">
        <f t="shared" si="6"/>
        <v/>
      </c>
      <c r="AO19" s="9" t="str">
        <f t="shared" si="7"/>
        <v/>
      </c>
      <c r="AP19" s="9" t="str">
        <f t="shared" si="8"/>
        <v/>
      </c>
      <c r="AQ19" s="9" t="str">
        <f t="shared" si="9"/>
        <v/>
      </c>
      <c r="AR19" s="9" t="str">
        <f t="shared" si="10"/>
        <v/>
      </c>
    </row>
    <row r="20" spans="1:44" x14ac:dyDescent="0.3">
      <c r="A20" s="7">
        <v>11</v>
      </c>
      <c r="B20" s="4"/>
      <c r="C20" s="8">
        <v>8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7" t="str">
        <f t="shared" si="1"/>
        <v/>
      </c>
      <c r="AJ20" s="7" t="str">
        <f t="shared" si="2"/>
        <v/>
      </c>
      <c r="AK20" s="9" t="str">
        <f t="shared" si="3"/>
        <v/>
      </c>
      <c r="AL20" s="9" t="str">
        <f t="shared" si="4"/>
        <v/>
      </c>
      <c r="AM20" s="9" t="str">
        <f t="shared" si="5"/>
        <v/>
      </c>
      <c r="AN20" s="9" t="str">
        <f t="shared" si="6"/>
        <v/>
      </c>
      <c r="AO20" s="9" t="str">
        <f t="shared" si="7"/>
        <v/>
      </c>
      <c r="AP20" s="9" t="str">
        <f t="shared" si="8"/>
        <v/>
      </c>
      <c r="AQ20" s="9" t="str">
        <f t="shared" si="9"/>
        <v/>
      </c>
      <c r="AR20" s="9" t="str">
        <f t="shared" si="10"/>
        <v/>
      </c>
    </row>
    <row r="21" spans="1:44" x14ac:dyDescent="0.3">
      <c r="A21" s="7">
        <v>12</v>
      </c>
      <c r="B21" s="4"/>
      <c r="C21" s="8">
        <v>8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7" t="str">
        <f t="shared" si="1"/>
        <v/>
      </c>
      <c r="AJ21" s="7" t="str">
        <f t="shared" si="2"/>
        <v/>
      </c>
      <c r="AK21" s="9" t="str">
        <f t="shared" si="3"/>
        <v/>
      </c>
      <c r="AL21" s="9" t="str">
        <f t="shared" si="4"/>
        <v/>
      </c>
      <c r="AM21" s="9" t="str">
        <f t="shared" si="5"/>
        <v/>
      </c>
      <c r="AN21" s="9" t="str">
        <f t="shared" si="6"/>
        <v/>
      </c>
      <c r="AO21" s="9" t="str">
        <f t="shared" si="7"/>
        <v/>
      </c>
      <c r="AP21" s="9" t="str">
        <f t="shared" si="8"/>
        <v/>
      </c>
      <c r="AQ21" s="9" t="str">
        <f t="shared" si="9"/>
        <v/>
      </c>
      <c r="AR21" s="9" t="str">
        <f t="shared" si="10"/>
        <v/>
      </c>
    </row>
    <row r="22" spans="1:44" x14ac:dyDescent="0.3">
      <c r="A22" s="7">
        <v>13</v>
      </c>
      <c r="B22" s="4"/>
      <c r="C22" s="8">
        <v>8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7" t="str">
        <f t="shared" si="1"/>
        <v/>
      </c>
      <c r="AJ22" s="7" t="str">
        <f t="shared" si="2"/>
        <v/>
      </c>
      <c r="AK22" s="9" t="str">
        <f t="shared" si="3"/>
        <v/>
      </c>
      <c r="AL22" s="9" t="str">
        <f t="shared" si="4"/>
        <v/>
      </c>
      <c r="AM22" s="9" t="str">
        <f t="shared" si="5"/>
        <v/>
      </c>
      <c r="AN22" s="9" t="str">
        <f t="shared" si="6"/>
        <v/>
      </c>
      <c r="AO22" s="9" t="str">
        <f t="shared" si="7"/>
        <v/>
      </c>
      <c r="AP22" s="9" t="str">
        <f t="shared" si="8"/>
        <v/>
      </c>
      <c r="AQ22" s="9" t="str">
        <f t="shared" si="9"/>
        <v/>
      </c>
      <c r="AR22" s="9" t="str">
        <f t="shared" si="10"/>
        <v/>
      </c>
    </row>
    <row r="23" spans="1:44" x14ac:dyDescent="0.3">
      <c r="A23" s="7">
        <v>14</v>
      </c>
      <c r="B23" s="4"/>
      <c r="C23" s="8">
        <v>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7" t="str">
        <f t="shared" si="1"/>
        <v/>
      </c>
      <c r="AJ23" s="7" t="str">
        <f t="shared" si="2"/>
        <v/>
      </c>
      <c r="AK23" s="9" t="str">
        <f t="shared" si="3"/>
        <v/>
      </c>
      <c r="AL23" s="9" t="str">
        <f t="shared" si="4"/>
        <v/>
      </c>
      <c r="AM23" s="9" t="str">
        <f t="shared" si="5"/>
        <v/>
      </c>
      <c r="AN23" s="9" t="str">
        <f t="shared" si="6"/>
        <v/>
      </c>
      <c r="AO23" s="9" t="str">
        <f t="shared" si="7"/>
        <v/>
      </c>
      <c r="AP23" s="9" t="str">
        <f t="shared" si="8"/>
        <v/>
      </c>
      <c r="AQ23" s="9" t="str">
        <f t="shared" si="9"/>
        <v/>
      </c>
      <c r="AR23" s="9" t="str">
        <f t="shared" si="10"/>
        <v/>
      </c>
    </row>
    <row r="24" spans="1:44" x14ac:dyDescent="0.3">
      <c r="A24" s="7">
        <v>15</v>
      </c>
      <c r="B24" s="4"/>
      <c r="C24" s="8">
        <v>8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7" t="str">
        <f t="shared" si="1"/>
        <v/>
      </c>
      <c r="AJ24" s="7" t="str">
        <f t="shared" si="2"/>
        <v/>
      </c>
      <c r="AK24" s="9" t="str">
        <f t="shared" si="3"/>
        <v/>
      </c>
      <c r="AL24" s="9" t="str">
        <f t="shared" si="4"/>
        <v/>
      </c>
      <c r="AM24" s="9" t="str">
        <f t="shared" si="5"/>
        <v/>
      </c>
      <c r="AN24" s="9" t="str">
        <f t="shared" si="6"/>
        <v/>
      </c>
      <c r="AO24" s="9" t="str">
        <f t="shared" si="7"/>
        <v/>
      </c>
      <c r="AP24" s="9" t="str">
        <f t="shared" si="8"/>
        <v/>
      </c>
      <c r="AQ24" s="9" t="str">
        <f t="shared" si="9"/>
        <v/>
      </c>
      <c r="AR24" s="9" t="str">
        <f t="shared" si="10"/>
        <v/>
      </c>
    </row>
    <row r="25" spans="1:44" x14ac:dyDescent="0.3">
      <c r="A25" s="7">
        <v>16</v>
      </c>
      <c r="B25" s="4"/>
      <c r="C25" s="8">
        <v>8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7" t="str">
        <f t="shared" si="1"/>
        <v/>
      </c>
      <c r="AJ25" s="7" t="str">
        <f t="shared" si="2"/>
        <v/>
      </c>
      <c r="AK25" s="9" t="str">
        <f t="shared" si="3"/>
        <v/>
      </c>
      <c r="AL25" s="9" t="str">
        <f t="shared" si="4"/>
        <v/>
      </c>
      <c r="AM25" s="9" t="str">
        <f t="shared" si="5"/>
        <v/>
      </c>
      <c r="AN25" s="9" t="str">
        <f t="shared" si="6"/>
        <v/>
      </c>
      <c r="AO25" s="9" t="str">
        <f t="shared" si="7"/>
        <v/>
      </c>
      <c r="AP25" s="9" t="str">
        <f t="shared" si="8"/>
        <v/>
      </c>
      <c r="AQ25" s="9" t="str">
        <f t="shared" si="9"/>
        <v/>
      </c>
      <c r="AR25" s="9" t="str">
        <f t="shared" si="10"/>
        <v/>
      </c>
    </row>
    <row r="26" spans="1:44" x14ac:dyDescent="0.3">
      <c r="A26" s="7">
        <v>17</v>
      </c>
      <c r="B26" s="4"/>
      <c r="C26" s="8">
        <v>8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7" t="str">
        <f t="shared" si="1"/>
        <v/>
      </c>
      <c r="AJ26" s="7" t="str">
        <f t="shared" si="2"/>
        <v/>
      </c>
      <c r="AK26" s="9" t="str">
        <f t="shared" si="3"/>
        <v/>
      </c>
      <c r="AL26" s="9" t="str">
        <f t="shared" si="4"/>
        <v/>
      </c>
      <c r="AM26" s="9" t="str">
        <f t="shared" si="5"/>
        <v/>
      </c>
      <c r="AN26" s="9" t="str">
        <f t="shared" si="6"/>
        <v/>
      </c>
      <c r="AO26" s="9" t="str">
        <f t="shared" si="7"/>
        <v/>
      </c>
      <c r="AP26" s="9" t="str">
        <f t="shared" si="8"/>
        <v/>
      </c>
      <c r="AQ26" s="9" t="str">
        <f t="shared" si="9"/>
        <v/>
      </c>
      <c r="AR26" s="9" t="str">
        <f t="shared" si="10"/>
        <v/>
      </c>
    </row>
    <row r="27" spans="1:44" x14ac:dyDescent="0.3">
      <c r="A27" s="7">
        <v>18</v>
      </c>
      <c r="B27" s="4"/>
      <c r="C27" s="8">
        <v>8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7" t="str">
        <f t="shared" si="1"/>
        <v/>
      </c>
      <c r="AJ27" s="7" t="str">
        <f t="shared" si="2"/>
        <v/>
      </c>
      <c r="AK27" s="9" t="str">
        <f t="shared" si="3"/>
        <v/>
      </c>
      <c r="AL27" s="9" t="str">
        <f t="shared" si="4"/>
        <v/>
      </c>
      <c r="AM27" s="9" t="str">
        <f t="shared" si="5"/>
        <v/>
      </c>
      <c r="AN27" s="9" t="str">
        <f t="shared" si="6"/>
        <v/>
      </c>
      <c r="AO27" s="9" t="str">
        <f t="shared" si="7"/>
        <v/>
      </c>
      <c r="AP27" s="9" t="str">
        <f t="shared" si="8"/>
        <v/>
      </c>
      <c r="AQ27" s="9" t="str">
        <f t="shared" si="9"/>
        <v/>
      </c>
      <c r="AR27" s="9" t="str">
        <f t="shared" si="10"/>
        <v/>
      </c>
    </row>
    <row r="28" spans="1:44" x14ac:dyDescent="0.3">
      <c r="A28" s="7">
        <v>19</v>
      </c>
      <c r="B28" s="4"/>
      <c r="C28" s="8">
        <v>8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7" t="str">
        <f t="shared" si="1"/>
        <v/>
      </c>
      <c r="AJ28" s="7" t="str">
        <f t="shared" si="2"/>
        <v/>
      </c>
      <c r="AK28" s="9" t="str">
        <f t="shared" si="3"/>
        <v/>
      </c>
      <c r="AL28" s="9" t="str">
        <f t="shared" si="4"/>
        <v/>
      </c>
      <c r="AM28" s="9" t="str">
        <f t="shared" si="5"/>
        <v/>
      </c>
      <c r="AN28" s="9" t="str">
        <f t="shared" si="6"/>
        <v/>
      </c>
      <c r="AO28" s="9" t="str">
        <f t="shared" si="7"/>
        <v/>
      </c>
      <c r="AP28" s="9" t="str">
        <f t="shared" si="8"/>
        <v/>
      </c>
      <c r="AQ28" s="9" t="str">
        <f t="shared" si="9"/>
        <v/>
      </c>
      <c r="AR28" s="9" t="str">
        <f t="shared" si="10"/>
        <v/>
      </c>
    </row>
    <row r="29" spans="1:44" x14ac:dyDescent="0.3">
      <c r="A29" s="7">
        <v>20</v>
      </c>
      <c r="B29" s="4"/>
      <c r="C29" s="8">
        <v>8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7" t="str">
        <f t="shared" si="1"/>
        <v/>
      </c>
      <c r="AJ29" s="7" t="str">
        <f t="shared" si="2"/>
        <v/>
      </c>
      <c r="AK29" s="9" t="str">
        <f t="shared" si="3"/>
        <v/>
      </c>
      <c r="AL29" s="9" t="str">
        <f t="shared" si="4"/>
        <v/>
      </c>
      <c r="AM29" s="9" t="str">
        <f t="shared" si="5"/>
        <v/>
      </c>
      <c r="AN29" s="9" t="str">
        <f t="shared" si="6"/>
        <v/>
      </c>
      <c r="AO29" s="9" t="str">
        <f t="shared" si="7"/>
        <v/>
      </c>
      <c r="AP29" s="9" t="str">
        <f t="shared" si="8"/>
        <v/>
      </c>
      <c r="AQ29" s="9" t="str">
        <f t="shared" si="9"/>
        <v/>
      </c>
      <c r="AR29" s="9" t="str">
        <f t="shared" si="10"/>
        <v/>
      </c>
    </row>
    <row r="30" spans="1:44" x14ac:dyDescent="0.3">
      <c r="A30" s="28" t="s">
        <v>12</v>
      </c>
      <c r="B30" s="28"/>
      <c r="C30" s="28"/>
      <c r="D30" s="10">
        <f t="shared" ref="D30:AH30" si="11">IF(D$8="","",SUM(D10:D29))</f>
        <v>0</v>
      </c>
      <c r="E30" s="10">
        <f t="shared" si="11"/>
        <v>0</v>
      </c>
      <c r="F30" s="10">
        <f t="shared" si="11"/>
        <v>0</v>
      </c>
      <c r="G30" s="10">
        <f t="shared" si="11"/>
        <v>0</v>
      </c>
      <c r="H30" s="10">
        <f t="shared" si="11"/>
        <v>0</v>
      </c>
      <c r="I30" s="10">
        <f t="shared" si="11"/>
        <v>0</v>
      </c>
      <c r="J30" s="10">
        <f t="shared" si="11"/>
        <v>0</v>
      </c>
      <c r="K30" s="10">
        <f t="shared" si="11"/>
        <v>0</v>
      </c>
      <c r="L30" s="10">
        <f t="shared" si="11"/>
        <v>0</v>
      </c>
      <c r="M30" s="10">
        <f t="shared" si="11"/>
        <v>0</v>
      </c>
      <c r="N30" s="10">
        <f t="shared" si="11"/>
        <v>0</v>
      </c>
      <c r="O30" s="10">
        <f t="shared" si="11"/>
        <v>0</v>
      </c>
      <c r="P30" s="10">
        <f t="shared" si="11"/>
        <v>0</v>
      </c>
      <c r="Q30" s="10">
        <f t="shared" si="11"/>
        <v>0</v>
      </c>
      <c r="R30" s="10">
        <f t="shared" si="11"/>
        <v>0</v>
      </c>
      <c r="S30" s="10">
        <f t="shared" si="11"/>
        <v>0</v>
      </c>
      <c r="T30" s="10">
        <f t="shared" si="11"/>
        <v>0</v>
      </c>
      <c r="U30" s="10">
        <f t="shared" si="11"/>
        <v>0</v>
      </c>
      <c r="V30" s="10">
        <f t="shared" si="11"/>
        <v>0</v>
      </c>
      <c r="W30" s="10">
        <f t="shared" si="11"/>
        <v>0</v>
      </c>
      <c r="X30" s="10">
        <f t="shared" si="11"/>
        <v>0</v>
      </c>
      <c r="Y30" s="10">
        <f t="shared" si="11"/>
        <v>0</v>
      </c>
      <c r="Z30" s="10">
        <f t="shared" si="11"/>
        <v>0</v>
      </c>
      <c r="AA30" s="10">
        <f t="shared" si="11"/>
        <v>0</v>
      </c>
      <c r="AB30" s="10">
        <f t="shared" si="11"/>
        <v>0</v>
      </c>
      <c r="AC30" s="10">
        <f t="shared" si="11"/>
        <v>0</v>
      </c>
      <c r="AD30" s="10">
        <f t="shared" si="11"/>
        <v>0</v>
      </c>
      <c r="AE30" s="10">
        <f t="shared" si="11"/>
        <v>0</v>
      </c>
      <c r="AF30" s="10">
        <f t="shared" si="11"/>
        <v>0</v>
      </c>
      <c r="AG30" s="10">
        <f t="shared" si="11"/>
        <v>0</v>
      </c>
      <c r="AH30" s="10" t="str">
        <f t="shared" si="11"/>
        <v/>
      </c>
      <c r="AI30" s="11">
        <f t="shared" ref="AI30:AR30" si="12">SUM(AI10:AI29)</f>
        <v>0</v>
      </c>
      <c r="AJ30" s="11">
        <f t="shared" si="12"/>
        <v>0</v>
      </c>
      <c r="AK30" s="12">
        <f t="shared" si="12"/>
        <v>0</v>
      </c>
      <c r="AL30" s="12">
        <f t="shared" si="12"/>
        <v>0</v>
      </c>
      <c r="AM30" s="12">
        <f t="shared" si="12"/>
        <v>0</v>
      </c>
      <c r="AN30" s="12">
        <f t="shared" si="12"/>
        <v>0</v>
      </c>
      <c r="AO30" s="12">
        <f t="shared" si="12"/>
        <v>0</v>
      </c>
      <c r="AP30" s="12">
        <f t="shared" si="12"/>
        <v>0</v>
      </c>
      <c r="AQ30" s="12">
        <f t="shared" si="12"/>
        <v>0</v>
      </c>
      <c r="AR30" s="12">
        <f t="shared" si="12"/>
        <v>0</v>
      </c>
    </row>
    <row r="32" spans="1:44" x14ac:dyDescent="0.3">
      <c r="A32" s="30" t="s">
        <v>13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</row>
    <row r="33" spans="1:44" ht="28.05" customHeight="1" x14ac:dyDescent="0.3">
      <c r="A33" s="18" t="s">
        <v>14</v>
      </c>
      <c r="B33" s="18"/>
      <c r="C33" s="18"/>
      <c r="D33" s="18" t="s">
        <v>15</v>
      </c>
      <c r="E33" s="18"/>
      <c r="F33" s="18"/>
      <c r="G33" s="18"/>
      <c r="H33" s="18"/>
      <c r="I33" s="18"/>
      <c r="J33" s="18" t="s">
        <v>16</v>
      </c>
      <c r="K33" s="18"/>
      <c r="L33" s="18"/>
      <c r="M33" s="18"/>
      <c r="N33" s="18"/>
      <c r="O33" s="18"/>
      <c r="P33" s="18" t="s">
        <v>17</v>
      </c>
      <c r="Q33" s="18"/>
      <c r="R33" s="18"/>
      <c r="S33" s="18"/>
      <c r="T33" s="18"/>
      <c r="U33" s="18"/>
      <c r="V33" s="18" t="s">
        <v>18</v>
      </c>
      <c r="W33" s="18"/>
      <c r="X33" s="18"/>
      <c r="Y33" s="18"/>
      <c r="Z33" s="18"/>
      <c r="AA33" s="18"/>
      <c r="AB33" s="18" t="s">
        <v>19</v>
      </c>
      <c r="AC33" s="18"/>
      <c r="AD33" s="18"/>
      <c r="AE33" s="18"/>
      <c r="AF33" s="18"/>
      <c r="AG33" s="18"/>
      <c r="AH33" s="18"/>
      <c r="AI33" s="26" t="s">
        <v>20</v>
      </c>
      <c r="AJ33" s="26"/>
      <c r="AK33" s="26"/>
      <c r="AL33" s="26"/>
      <c r="AM33" s="26"/>
      <c r="AN33" s="26"/>
      <c r="AO33" s="26"/>
      <c r="AP33" s="26"/>
      <c r="AQ33" s="26"/>
      <c r="AR33" s="26"/>
    </row>
    <row r="34" spans="1:44" ht="22.05" customHeight="1" x14ac:dyDescent="0.3">
      <c r="A34" s="17">
        <f>COUNTA(B10:B29)</f>
        <v>0</v>
      </c>
      <c r="B34" s="17"/>
      <c r="C34" s="17"/>
      <c r="D34" s="20">
        <f>AI30</f>
        <v>0</v>
      </c>
      <c r="E34" s="20"/>
      <c r="F34" s="20"/>
      <c r="G34" s="20"/>
      <c r="H34" s="20"/>
      <c r="I34" s="20"/>
      <c r="J34" s="20">
        <f>AJ30</f>
        <v>0</v>
      </c>
      <c r="K34" s="20"/>
      <c r="L34" s="20"/>
      <c r="M34" s="20"/>
      <c r="N34" s="20"/>
      <c r="O34" s="20"/>
      <c r="P34" s="17">
        <f>AK30</f>
        <v>0</v>
      </c>
      <c r="Q34" s="17"/>
      <c r="R34" s="17"/>
      <c r="S34" s="17"/>
      <c r="T34" s="17"/>
      <c r="U34" s="17"/>
      <c r="V34" s="17">
        <f>SUM(AL30:AQ30)</f>
        <v>0</v>
      </c>
      <c r="W34" s="17"/>
      <c r="X34" s="17"/>
      <c r="Y34" s="17"/>
      <c r="Z34" s="17"/>
      <c r="AA34" s="17"/>
      <c r="AB34" s="21" t="str">
        <f>IFERROR(SUM(AL30:AQ30)/(AK30+SUM(AL30:AQ30)),"")</f>
        <v/>
      </c>
      <c r="AC34" s="21"/>
      <c r="AD34" s="21"/>
      <c r="AE34" s="21"/>
      <c r="AF34" s="21"/>
      <c r="AG34" s="21"/>
      <c r="AH34" s="21"/>
      <c r="AI34" s="26"/>
      <c r="AJ34" s="26"/>
      <c r="AK34" s="26"/>
      <c r="AL34" s="26"/>
      <c r="AM34" s="26"/>
      <c r="AN34" s="26"/>
      <c r="AO34" s="26"/>
      <c r="AP34" s="26"/>
      <c r="AQ34" s="26"/>
      <c r="AR34" s="26"/>
    </row>
    <row r="36" spans="1:44" ht="24" customHeight="1" x14ac:dyDescent="0.3">
      <c r="A36" s="24" t="s">
        <v>21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</row>
    <row r="38" spans="1:44" ht="34.049999999999997" customHeight="1" x14ac:dyDescent="0.3">
      <c r="A38" s="23" t="s">
        <v>22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 t="s">
        <v>23</v>
      </c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</row>
    <row r="40" spans="1:44" ht="19.95" customHeight="1" x14ac:dyDescent="0.3">
      <c r="A40" s="31" t="s">
        <v>24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</row>
    <row r="41" spans="1:44" ht="19.95" customHeight="1" x14ac:dyDescent="0.3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</row>
  </sheetData>
  <mergeCells count="42">
    <mergeCell ref="A40:AR41"/>
    <mergeCell ref="AO8:AO9"/>
    <mergeCell ref="V4:X4"/>
    <mergeCell ref="AI33:AR34"/>
    <mergeCell ref="J34:O34"/>
    <mergeCell ref="P34:U34"/>
    <mergeCell ref="C4:N4"/>
    <mergeCell ref="A1:AR1"/>
    <mergeCell ref="A6:AR6"/>
    <mergeCell ref="O4:S4"/>
    <mergeCell ref="D33:I33"/>
    <mergeCell ref="A8:A9"/>
    <mergeCell ref="C8:C9"/>
    <mergeCell ref="J33:O33"/>
    <mergeCell ref="P33:U33"/>
    <mergeCell ref="AL8:AL9"/>
    <mergeCell ref="AN8:AN9"/>
    <mergeCell ref="A30:C30"/>
    <mergeCell ref="Y4:AA4"/>
    <mergeCell ref="AI8:AI9"/>
    <mergeCell ref="A4:B4"/>
    <mergeCell ref="V33:AA33"/>
    <mergeCell ref="A2:AR2"/>
    <mergeCell ref="AC4:AK4"/>
    <mergeCell ref="AB34:AH34"/>
    <mergeCell ref="T4:U4"/>
    <mergeCell ref="V38:AR38"/>
    <mergeCell ref="A33:C33"/>
    <mergeCell ref="AB33:AH33"/>
    <mergeCell ref="A36:AR36"/>
    <mergeCell ref="AQ8:AQ9"/>
    <mergeCell ref="A38:U38"/>
    <mergeCell ref="A34:C34"/>
    <mergeCell ref="D34:I34"/>
    <mergeCell ref="AK8:AK9"/>
    <mergeCell ref="AM8:AM9"/>
    <mergeCell ref="A32:AR32"/>
    <mergeCell ref="V34:AA34"/>
    <mergeCell ref="AJ8:AJ9"/>
    <mergeCell ref="AP8:AP9"/>
    <mergeCell ref="AR8:AR9"/>
    <mergeCell ref="B8:B9"/>
  </mergeCells>
  <conditionalFormatting sqref="D8:AH9">
    <cfRule type="expression" dxfId="5" priority="3" stopIfTrue="1">
      <formula>AND(D$8&lt;&gt;"",COUNTIF(Holidays,DATE($Y$4,$T$4,D$8))&gt;0)</formula>
    </cfRule>
    <cfRule type="expression" dxfId="4" priority="4" stopIfTrue="1">
      <formula>AND(D$8&lt;&gt;"",WEEKDAY(DATE($Y$4,$T$4,D$8),2)&gt;5)</formula>
    </cfRule>
  </conditionalFormatting>
  <conditionalFormatting sqref="D8:AH30">
    <cfRule type="expression" dxfId="3" priority="1" stopIfTrue="1">
      <formula>D$8=""</formula>
    </cfRule>
  </conditionalFormatting>
  <conditionalFormatting sqref="D10:AH29">
    <cfRule type="expression" dxfId="2" priority="2">
      <formula>AND(D10&lt;&gt;"",ISTEXT(D10))</formula>
    </cfRule>
    <cfRule type="expression" dxfId="1" priority="5" stopIfTrue="1">
      <formula>AND(D$8&lt;&gt;"",COUNTIF(Holidays,DATE($Y$4,$T$4,D$8))&gt;0)</formula>
    </cfRule>
    <cfRule type="expression" dxfId="0" priority="6" stopIfTrue="1">
      <formula>AND(D$8&lt;&gt;"",WEEKDAY(DATE($Y$4,$T$4,D$8),2)&gt;5)</formula>
    </cfRule>
  </conditionalFormatting>
  <dataValidations count="4">
    <dataValidation type="whole" allowBlank="1" showErrorMessage="1" sqref="T4" xr:uid="{00000000-0002-0000-0100-000000000000}">
      <formula1>1</formula1>
      <formula2>12</formula2>
    </dataValidation>
    <dataValidation type="whole" allowBlank="1" showErrorMessage="1" sqref="Y4" xr:uid="{00000000-0002-0000-0100-000001000000}">
      <formula1>2000</formula1>
      <formula2>2100</formula2>
    </dataValidation>
    <dataValidation type="custom" allowBlank="1" showErrorMessage="1" errorTitle="Valor no válido" error="Escribe horas (de 0 a 24) o un código de ausencia de la hoja Códigos y festivos." sqref="D10:AH29" xr:uid="{00000000-0002-0000-0100-000002000000}">
      <formula1>OR(AND(ISNUMBER(D10),D10&gt;=0,D10&lt;=24),COUNTIF(AbsenceCodes,D10)&gt;0)</formula1>
    </dataValidation>
    <dataValidation type="decimal" allowBlank="1" showErrorMessage="1" sqref="C10:C29" xr:uid="{00000000-0002-0000-0100-000003000000}">
      <formula1>0</formula1>
      <formula2>24</formula2>
    </dataValidation>
  </dataValidations>
  <hyperlinks>
    <hyperlink ref="A40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25" t="s">
        <v>39</v>
      </c>
      <c r="B1" s="25"/>
      <c r="C1" s="25"/>
      <c r="D1" s="25"/>
    </row>
    <row r="3" spans="1:4" x14ac:dyDescent="0.3">
      <c r="A3" s="30" t="s">
        <v>40</v>
      </c>
      <c r="B3" s="30"/>
    </row>
    <row r="4" spans="1:4" x14ac:dyDescent="0.3">
      <c r="A4" s="5" t="s">
        <v>41</v>
      </c>
      <c r="B4" s="5" t="s">
        <v>42</v>
      </c>
    </row>
    <row r="5" spans="1:4" x14ac:dyDescent="0.3">
      <c r="A5" s="8" t="s">
        <v>43</v>
      </c>
      <c r="B5" s="4" t="s">
        <v>44</v>
      </c>
      <c r="D5" s="26" t="s">
        <v>45</v>
      </c>
    </row>
    <row r="6" spans="1:4" x14ac:dyDescent="0.3">
      <c r="A6" s="8" t="s">
        <v>46</v>
      </c>
      <c r="B6" s="4" t="s">
        <v>47</v>
      </c>
      <c r="D6" s="26"/>
    </row>
    <row r="7" spans="1:4" x14ac:dyDescent="0.3">
      <c r="A7" s="8" t="s">
        <v>48</v>
      </c>
      <c r="B7" s="4" t="s">
        <v>49</v>
      </c>
      <c r="D7" s="26"/>
    </row>
    <row r="8" spans="1:4" x14ac:dyDescent="0.3">
      <c r="A8" s="8" t="s">
        <v>50</v>
      </c>
      <c r="B8" s="4" t="s">
        <v>51</v>
      </c>
      <c r="D8" s="26"/>
    </row>
    <row r="9" spans="1:4" x14ac:dyDescent="0.3">
      <c r="A9" s="8" t="s">
        <v>52</v>
      </c>
      <c r="B9" s="4" t="s">
        <v>53</v>
      </c>
    </row>
    <row r="10" spans="1:4" x14ac:dyDescent="0.3">
      <c r="A10" s="8" t="s">
        <v>54</v>
      </c>
      <c r="B10" s="4" t="s">
        <v>55</v>
      </c>
    </row>
    <row r="11" spans="1:4" x14ac:dyDescent="0.3">
      <c r="A11" s="8" t="s">
        <v>56</v>
      </c>
      <c r="B11" s="4" t="s">
        <v>57</v>
      </c>
    </row>
    <row r="13" spans="1:4" x14ac:dyDescent="0.3">
      <c r="A13" s="30" t="s">
        <v>58</v>
      </c>
      <c r="B13" s="30"/>
    </row>
    <row r="14" spans="1:4" ht="30" customHeight="1" x14ac:dyDescent="0.3">
      <c r="A14" s="3" t="s">
        <v>59</v>
      </c>
      <c r="B14" s="13">
        <f>Equipo!$Y$4</f>
        <v>2026</v>
      </c>
    </row>
    <row r="15" spans="1:4" x14ac:dyDescent="0.3">
      <c r="A15" s="5" t="s">
        <v>60</v>
      </c>
      <c r="B15" s="5" t="s">
        <v>61</v>
      </c>
    </row>
    <row r="16" spans="1:4" x14ac:dyDescent="0.3">
      <c r="A16" s="14">
        <f>DATE($B$14,1,1)</f>
        <v>46023</v>
      </c>
      <c r="B16" s="15" t="s">
        <v>62</v>
      </c>
      <c r="D16" s="26" t="s">
        <v>63</v>
      </c>
    </row>
    <row r="17" spans="1:4" x14ac:dyDescent="0.3">
      <c r="A17" s="14">
        <f>DATE($B$14,12,25)</f>
        <v>46381</v>
      </c>
      <c r="B17" s="15" t="s">
        <v>64</v>
      </c>
      <c r="D17" s="26"/>
    </row>
    <row r="18" spans="1:4" x14ac:dyDescent="0.3">
      <c r="A18" s="16"/>
      <c r="B18" s="4"/>
      <c r="D18" s="26"/>
    </row>
    <row r="19" spans="1:4" x14ac:dyDescent="0.3">
      <c r="A19" s="16"/>
      <c r="B19" s="4"/>
      <c r="D19" s="26"/>
    </row>
    <row r="20" spans="1:4" x14ac:dyDescent="0.3">
      <c r="A20" s="16"/>
      <c r="B20" s="4"/>
      <c r="D20" s="26"/>
    </row>
    <row r="21" spans="1:4" x14ac:dyDescent="0.3">
      <c r="A21" s="16"/>
      <c r="B21" s="4"/>
      <c r="D21" s="26"/>
    </row>
    <row r="22" spans="1:4" x14ac:dyDescent="0.3">
      <c r="A22" s="16"/>
      <c r="B22" s="4"/>
    </row>
    <row r="23" spans="1:4" x14ac:dyDescent="0.3">
      <c r="A23" s="16"/>
      <c r="B23" s="4"/>
    </row>
    <row r="24" spans="1:4" x14ac:dyDescent="0.3">
      <c r="A24" s="16"/>
      <c r="B24" s="4"/>
    </row>
    <row r="25" spans="1:4" x14ac:dyDescent="0.3">
      <c r="A25" s="16"/>
      <c r="B25" s="4"/>
    </row>
    <row r="26" spans="1:4" x14ac:dyDescent="0.3">
      <c r="A26" s="16"/>
      <c r="B26" s="4"/>
    </row>
    <row r="27" spans="1:4" x14ac:dyDescent="0.3">
      <c r="A27" s="16"/>
      <c r="B27" s="4"/>
    </row>
    <row r="28" spans="1:4" x14ac:dyDescent="0.3">
      <c r="A28" s="16"/>
      <c r="B28" s="4"/>
    </row>
    <row r="29" spans="1:4" x14ac:dyDescent="0.3">
      <c r="A29" s="16"/>
      <c r="B29" s="4"/>
    </row>
    <row r="30" spans="1:4" x14ac:dyDescent="0.3">
      <c r="A30" s="16"/>
      <c r="B30" s="4"/>
    </row>
    <row r="31" spans="1:4" x14ac:dyDescent="0.3">
      <c r="A31" s="16"/>
      <c r="B31" s="4"/>
    </row>
    <row r="32" spans="1:4" x14ac:dyDescent="0.3">
      <c r="A32" s="16"/>
      <c r="B32" s="4"/>
    </row>
    <row r="33" spans="1:2" x14ac:dyDescent="0.3">
      <c r="A33" s="16"/>
      <c r="B33" s="4"/>
    </row>
    <row r="34" spans="1:2" x14ac:dyDescent="0.3">
      <c r="A34" s="16"/>
      <c r="B34" s="4"/>
    </row>
    <row r="35" spans="1:2" x14ac:dyDescent="0.3">
      <c r="A35" s="16"/>
      <c r="B35" s="4"/>
    </row>
    <row r="36" spans="1:2" x14ac:dyDescent="0.3">
      <c r="A36" s="16"/>
      <c r="B36" s="4"/>
    </row>
    <row r="37" spans="1:2" x14ac:dyDescent="0.3">
      <c r="A37" s="16"/>
      <c r="B37" s="4"/>
    </row>
    <row r="38" spans="1:2" x14ac:dyDescent="0.3">
      <c r="A38" s="16"/>
      <c r="B38" s="4"/>
    </row>
    <row r="39" spans="1:2" x14ac:dyDescent="0.3">
      <c r="A39" s="16"/>
      <c r="B39" s="4"/>
    </row>
    <row r="40" spans="1:2" x14ac:dyDescent="0.3">
      <c r="A40" s="16"/>
      <c r="B40" s="4"/>
    </row>
    <row r="41" spans="1:2" x14ac:dyDescent="0.3">
      <c r="A41" s="16"/>
      <c r="B41" s="4"/>
    </row>
    <row r="42" spans="1:2" x14ac:dyDescent="0.3">
      <c r="A42" s="16"/>
      <c r="B42" s="4"/>
    </row>
    <row r="43" spans="1:2" x14ac:dyDescent="0.3">
      <c r="A43" s="16"/>
      <c r="B43" s="4"/>
    </row>
    <row r="44" spans="1:2" x14ac:dyDescent="0.3">
      <c r="A44" s="16"/>
      <c r="B44" s="4"/>
    </row>
    <row r="45" spans="1:2" x14ac:dyDescent="0.3">
      <c r="A45" s="16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Hoja de horas para varios empleados</dc:title>
  <dc:subject>Hoja de horas para varios empleados</dc:subject>
  <dc:creator>NoBadge</dc:creator>
  <cp:keywords>NoBadge, timesheet, Excel</cp:keywords>
  <dc:description>https://nobadge.eu/es</dc:description>
  <cp:lastModifiedBy>NoBadge</cp:lastModifiedBy>
  <dcterms:created xsi:type="dcterms:W3CDTF">2026-10-22T16:55:24Z</dcterms:created>
  <dcterms:modified xsi:type="dcterms:W3CDTF">2026-10-22T16:55:47Z</dcterms:modified>
</cp:coreProperties>
</file>